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tables/table1.xml" ContentType="application/vnd.openxmlformats-officedocument.spreadsheetml.table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b0da66d0fe64f6f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Kuukausibudjetti" sheetId="1" r:id="Re37787d3338746a2"/>
    <x:sheet xmlns:r="http://schemas.openxmlformats.org/officeDocument/2006/relationships" name="Ohje" sheetId="2" r:id="R726c3b903df948cc"/>
  </x:sheets>
</x:workbook>
</file>

<file path=xl/sharedStrings.xml><?xml version="1.0" encoding="utf-8"?>
<x:sst xmlns:x="http://schemas.openxmlformats.org/spreadsheetml/2006/main">
  <x:si>
    <x:t xml:space="preserve">Kuukausikulutaulukko</x:t>
  </x:si>
  <x:si>
    <x:t xml:space="preserve">Kuukausi</x:t>
  </x:si>
  <x:si>
    <x:t xml:space="preserve">Yhteenveto</x:t>
  </x:si>
  <x:si>
    <x:t xml:space="preserve">Nettotulot €/kk</x:t>
  </x:si>
  <x:si>
    <x:t xml:space="preserve">Tulot yhteensä</x:t>
  </x:si>
  <x:si>
    <x:t xml:space="preserve">Muut tulot €/kk</x:t>
  </x:si>
  <x:si>
    <x:t xml:space="preserve">Menot budjetti</x:t>
  </x:si>
  <x:si>
    <x:t xml:space="preserve">Menot toteutunut</x:t>
  </x:si>
  <x:si>
    <x:t xml:space="preserve">Jäljellä budjetilla</x:t>
  </x:si>
  <x:si>
    <x:t xml:space="preserve">Kategoria</x:t>
  </x:si>
  <x:si>
    <x:t xml:space="preserve">Meno</x:t>
  </x:si>
  <x:si>
    <x:t xml:space="preserve">Budjetti €/kk</x:t>
  </x:si>
  <x:si>
    <x:t xml:space="preserve">Huomio</x:t>
  </x:si>
  <x:si>
    <x:t xml:space="preserve">Jäljellä toteumalla</x:t>
  </x:si>
  <x:si>
    <x:t xml:space="preserve">Asuminen</x:t>
  </x:si>
  <x:si>
    <x:t xml:space="preserve">Asuntolaina</x:t>
  </x:si>
  <x:si>
    <x:t xml:space="preserve">Sijoituksiin budjetissa</x:t>
  </x:si>
  <x:si>
    <x:t xml:space="preserve">Yhtiövastike</x:t>
  </x:si>
  <x:si>
    <x:t xml:space="preserve">Säästöaste budjetilla</x:t>
  </x:si>
  <x:si>
    <x:t xml:space="preserve">vesi</x:t>
  </x:si>
  <x:si>
    <x:t xml:space="preserve">Sähkö</x:t>
  </x:si>
  <x:si>
    <x:t xml:space="preserve">Kotivakuutus</x:t>
  </x:si>
  <x:si>
    <x:t xml:space="preserve">Budjetti yhteensä</x:t>
  </x:si>
  <x:si>
    <x:t xml:space="preserve">Toteutunut yhteensä</x:t>
  </x:si>
  <x:si>
    <x:t xml:space="preserve">Liikkuminen</x:t>
  </x:si>
  <x:si>
    <x:t xml:space="preserve">Autovakuutus</x:t>
  </x:si>
  <x:si>
    <x:t xml:space="preserve">Polttoaine / lataus</x:t>
  </x:si>
  <x:si>
    <x:t xml:space="preserve">Huolto / renkaat</x:t>
  </x:si>
  <x:si>
    <x:t xml:space="preserve">Arki</x:t>
  </x:si>
  <x:si>
    <x:t xml:space="preserve">Pysäköinti / autopaikka</x:t>
  </x:si>
  <x:si>
    <x:t xml:space="preserve">Sosiaalinen</x:t>
  </x:si>
  <x:si>
    <x:t xml:space="preserve">Ruoka</x:t>
  </x:si>
  <x:si>
    <x:t xml:space="preserve">Raha</x:t>
  </x:si>
  <x:si>
    <x:t xml:space="preserve">Puhelinliittymä</x:t>
  </x:si>
  <x:si>
    <x:t xml:space="preserve">Muu</x:t>
  </x:si>
  <x:si>
    <x:t xml:space="preserve">Netti</x:t>
  </x:si>
  <x:si>
    <x:t xml:space="preserve">Terveys / hammashuolto</x:t>
  </x:si>
  <x:si>
    <x:t xml:space="preserve">Vaatteet / hygienia</x:t>
  </x:si>
  <x:si>
    <x:t xml:space="preserve">Treeni / harrastukset</x:t>
  </x:si>
  <x:si>
    <x:t xml:space="preserve">Viihde / sovellukset</x:t>
  </x:si>
  <x:si>
    <x:t xml:space="preserve">Baari / kahvila /</x:t>
  </x:si>
  <x:si>
    <x:t xml:space="preserve">Sijoituksiin</x:t>
  </x:si>
  <x:si>
    <x:t xml:space="preserve">chatgpt plus</x:t>
  </x:si>
  <x:si>
    <x:t xml:space="preserve">ulkona syönti</x:t>
  </x:si>
  <x:si>
    <x:t xml:space="preserve">sisustus</x:t>
  </x:si>
  <x:si>
    <x:t xml:space="preserve">blogi</x:t>
  </x:si>
  <x:si>
    <x:t xml:space="preserve">Yhteensä</x:t>
  </x:si>
  <x:si>
    <x:t xml:space="preserve">Kuukausikulutaulukon käyttö</x:t>
  </x:si>
  <x:si>
    <x:t xml:space="preserve">1. Syötä nettotulot soluun Kuukausibudjetti!B4.</x:t>
  </x:si>
  <x:si>
    <x:t xml:space="preserve">2. Täytä menojen budjetti-sarake etukäteen ja toteutunut-sarake kuukauden aikana.</x:t>
  </x:si>
  <x:si>
    <x:t xml:space="preserve">3. Jos meno ei koske sinua, jätä se tyhjäksi tai poista rivi.</x:t>
  </x:si>
  <x:si>
    <x:t xml:space="preserve">4. Yhteenveto näyttää menot, jäljelle jäävän rahan ja säästöasteen.</x:t>
  </x:si>
  <x:si>
    <x:t xml:space="preserve">5. Esitäytetyt summat perustuvat aiemmin kertomaasi muistitietoon ja ovat muokattavia.</x:t>
  </x:si>
  <x:si>
    <x:t xml:space="preserve">6. Lisää rivejä ennen Yhteensä-riviä, jos tarvitset enemmän menoja.</x:t>
  </x:si>
</x:sst>
</file>

<file path=xl/styles.xml><?xml version="1.0" encoding="utf-8"?>
<x:styleSheet xmlns:x="http://schemas.openxmlformats.org/spreadsheetml/2006/main">
  <x:numFmts count="2">
    <x:numFmt numFmtId="164" formatCode="#,##0.00\ \€"/>
    <x:numFmt numFmtId="165" formatCode="0.0%"/>
  </x:numFmts>
  <x:fonts count="6">
    <x:font>
      <x:sz val="11"/>
      <x:name val="Carlito"/>
    </x:font>
    <x:font>
      <x:b/>
      <x:sz val="16"/>
      <x:color rgb="FFFFFFFF"/>
      <x:name val="Carlito"/>
    </x:font>
    <x:font>
      <x:b/>
      <x:sz val="11"/>
      <x:name val="Carlito"/>
    </x:font>
    <x:font>
      <x:i/>
      <x:sz val="11"/>
      <x:color rgb="FF6B7280"/>
      <x:name val="Carlito"/>
    </x:font>
    <x:font>
      <x:b/>
      <x:sz val="11"/>
      <x:color rgb="FFFFFFFF"/>
      <x:name val="Carlito"/>
    </x:font>
    <x:font>
      <x:sz val="11"/>
      <x:name val="Carlito"/>
    </x:font>
  </x:fonts>
  <x:fills count="9">
    <x:fill>
      <x:patternFill patternType="none"/>
    </x:fill>
    <x:fill>
      <x:patternFill patternType="gray125"/>
    </x:fill>
    <x:fill>
      <x:patternFill patternType="solid">
        <x:fgColor rgb="FF1F2937"/>
      </x:patternFill>
    </x:fill>
    <x:fill>
      <x:patternFill patternType="solid">
        <x:fgColor rgb="FFE5E7EB"/>
      </x:patternFill>
    </x:fill>
    <x:fill>
      <x:patternFill patternType="solid">
        <x:fgColor rgb="FFF9FAFB"/>
      </x:patternFill>
    </x:fill>
    <x:fill>
      <x:patternFill patternType="solid">
        <x:fgColor rgb="FF2563EB"/>
      </x:patternFill>
    </x:fill>
    <x:fill>
      <x:patternFill patternType="solid">
        <x:fgColor rgb="FFE0F2FE"/>
      </x:patternFill>
    </x:fill>
    <x:fill>
      <x:patternFill patternType="solid">
        <x:fgColor rgb="FF111827"/>
      </x:patternFill>
    </x:fill>
    <x:fill>
      <x:patternFill patternType="solid">
        <x:fgColor rgb="FFF3F4F6"/>
      </x:patternFill>
    </x:fill>
  </x:fills>
  <x:borders count="1">
    <x:border/>
  </x:borders>
  <x:cellStyleXfs count="2">
    <x:xf numFmtId="0" fontId="0" fillId="0" borderId="0"/>
    <x:xf numFmtId="0" fontId="5" fillId="0" borderId="0"/>
  </x:cellStyleXfs>
  <x:cellXfs count="18">
    <x:xf numFmtId="0" fontId="0" fillId="0" borderId="0" xfId="0"/>
    <x:xf numFmtId="0" fontId="1" fillId="2" borderId="0" xfId="1" applyFont="1" applyFill="1"/>
    <x:xf numFmtId="0" fontId="2" fillId="3" borderId="0" xfId="1" applyFont="1" applyFill="1"/>
    <x:xf numFmtId="0" fontId="0" fillId="4" borderId="0" xfId="1" applyFont="1" applyFill="1"/>
    <x:xf numFmtId="164" fontId="0" fillId="4" borderId="0" xfId="1" applyNumberFormat="1" applyFont="1" applyFill="1"/>
    <x:xf numFmtId="0" fontId="3" fillId="0" borderId="0" xfId="1" applyFont="1" applyAlignment="1">
      <x:alignment wrapText="1"/>
    </x:xf>
    <x:xf numFmtId="0" fontId="4" fillId="5" borderId="0" xfId="1" applyFont="1" applyFill="1" applyAlignment="1">
      <x:alignment horizontal="center" vertical="center"/>
    </x:xf>
    <x:xf numFmtId="0" fontId="4" fillId="5" borderId="0" xfId="1" applyFont="1" applyFill="1" applyAlignment="1">
      <x:alignment horizontal="center" vertical="center" wrapText="1"/>
    </x:xf>
    <x:xf numFmtId="0" fontId="0" fillId="0" borderId="0" xfId="1" applyFont="1" applyAlignment="1">
      <x:alignment wrapText="1"/>
    </x:xf>
    <x:xf numFmtId="164" fontId="0" fillId="0" borderId="0" xfId="1" applyNumberFormat="1" applyFont="1" applyAlignment="1">
      <x:alignment wrapText="1"/>
    </x:xf>
    <x:xf numFmtId="164" fontId="0" fillId="0" borderId="0" xfId="1" applyNumberFormat="1" applyFont="1"/>
    <x:xf numFmtId="0" fontId="2" fillId="6" borderId="0" xfId="1" applyFont="1" applyFill="1"/>
    <x:xf numFmtId="0" fontId="4" fillId="7" borderId="0" xfId="1" applyFont="1" applyFill="1" applyAlignment="1">
      <x:alignment horizontal="center"/>
    </x:xf>
    <x:xf numFmtId="0" fontId="2" fillId="8" borderId="0" xfId="1" applyFont="1" applyFill="1"/>
    <x:xf numFmtId="165" fontId="0" fillId="0" borderId="0" xfId="1" applyNumberFormat="1" applyFont="1"/>
    <x:xf numFmtId="164" fontId="0" fillId="6" borderId="0" xfId="1" applyNumberFormat="1" applyFont="1" applyFill="1"/>
    <x:xf numFmtId="0" fontId="1" fillId="2" borderId="0" xfId="1" applyFont="1" applyFill="1" applyAlignment="1">
      <x:alignment horizontal="center" vertical="center"/>
    </x:xf>
    <x:xf numFmtId="0" fontId="0" fillId="0" borderId="0" xfId="0"/>
  </x:cellXfs>
  <x:cellStyles count="2">
    <x:cellStyle name="Normaali" xfId="0"/>
    <x:cellStyle name="Normal" xfId="1"/>
  </x:cellStyles>
  <x:dxfs count="1">
    <x:dxf>
      <x:font>
        <x:color rgb="FFB91C1C"/>
      </x:font>
      <x:fill>
        <x:patternFill>
          <x:bgColor rgb="FFFEE2E2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c48eeb8b062e433a" /><Relationship Type="http://schemas.openxmlformats.org/officeDocument/2006/relationships/theme" Target="/xl/theme/theme1.xml" Id="Ra39766f72c034b49" /><Relationship Type="http://schemas.openxmlformats.org/officeDocument/2006/relationships/sharedStrings" Target="/xl/sharedStrings.xml" Id="R370f1f8360164a1d" /><Relationship Type="http://schemas.openxmlformats.org/officeDocument/2006/relationships/worksheet" Target="/xl/worksheets/sheet1.xml" Id="Re37787d3338746a2" /><Relationship Type="http://schemas.openxmlformats.org/officeDocument/2006/relationships/worksheet" Target="/xl/worksheets/sheet2.xml" Id="R726c3b903df948cc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811a595e3b844d14" /></Relationships>
</file>

<file path=xl/drawings/charts/chart1.xml><?xml version="1.0" encoding="utf-8"?>
<c:chartSpace xmlns:c="http://schemas.openxmlformats.org/drawingml/2006/chart">
  <c:lang val="en-US"/>
  <c:roundedCorners val="0"/>
  <c:style val="2"/>
  <c:chart>
    <c:plotArea>
      <c:layout/>
      <c:barChart>
        <c:barDir val="col"/>
        <c:grouping val="clustered"/>
        <c:varyColors val="0"/>
        <c:ser>
          <c:idx val="0"/>
          <c:order val="0"/>
          <c:tx>
            <c:v>Budjetti</c:v>
          </c:tx>
          <c:cat>
            <c:strRef>
              <c:f>Kuukausibudjetti!$F$14:$F$19</c:f>
              <c:strCache>
                <c:ptCount val="6"/>
                <c:pt idx="0">
                  <c:v>Asuminen</c:v>
                </c:pt>
                <c:pt idx="1">
                  <c:v>Liikkuminen</c:v>
                </c:pt>
                <c:pt idx="2">
                  <c:v>Arki</c:v>
                </c:pt>
                <c:pt idx="3">
                  <c:v>Sosiaalinen</c:v>
                </c:pt>
                <c:pt idx="4">
                  <c:v>Raha</c:v>
                </c:pt>
                <c:pt idx="5">
                  <c:v>Muu</c:v>
                </c:pt>
              </c:strCache>
            </c:strRef>
          </c:cat>
          <c:val>
            <c:numRef>
              <c:f>Kuukausibudjetti!$G$14:$G$19</c:f>
              <c:numCache>
                <c:formatCode>#\ ##0.00\ \€</c:formatCode>
                <c:ptCount val="6"/>
                <c:pt idx="0">
                  <c:v>853.14</c:v>
                </c:pt>
                <c:pt idx="1">
                  <c:v>416</c:v>
                </c:pt>
                <c:pt idx="2">
                  <c:v>659.99</c:v>
                </c:pt>
                <c:pt idx="3">
                  <c:v>60.7</c:v>
                </c:pt>
                <c:pt idx="4">
                  <c:v>2000</c:v>
                </c:pt>
                <c:pt idx="5">
                  <c:v>124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 sourceLinked="1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#\ ##0.00\ \€" sourceLinked="1"/>
        <c:majorTickMark val="none"/>
        <c:minorTickMark val="none"/>
        <c:tickLblPos val="nextTo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5</xdr:col>
      <xdr:colOff>0</xdr:colOff>
      <xdr:row>21</xdr:row>
      <xdr:rowOff>0</xdr:rowOff>
    </xdr:from>
    <xdr:to>
      <xdr:col>8</xdr:col>
      <xdr:colOff>0</xdr:colOff>
      <xdr:row>37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811a595e3b844d14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MenotTaulukko" displayName="MenotTaulukko" ref="A8:D32">
  <x:tableColumns count="4">
    <x:tableColumn id="1" name="Kategoria"/>
    <x:tableColumn id="2" name="Meno"/>
    <x:tableColumn id="4" name="Budjetti €/kk"/>
    <x:tableColumn id="6" name="Huomio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59c248b438c04e0a" /><Relationship Type="http://schemas.openxmlformats.org/officeDocument/2006/relationships/table" Target="/xl/tables/table1.xml" Id="Rfa9eab19f3454458" /></Relationships>
</file>

<file path=xl/worksheets/sheet1.xml><?xml version="1.0" encoding="utf-8"?>
<x:worksheet xmlns:x="http://schemas.openxmlformats.org/spreadsheetml/2006/main">
  <x:sheetFormatPr defaultRowHeight="14.399999618530273"/>
  <x:cols>
    <x:col min="1" max="1" width="16" customWidth="1"/>
    <x:col min="2" max="2" width="28" customWidth="1"/>
    <x:col min="3" max="3" width="14" customWidth="1"/>
    <x:col min="4" max="4" width="32" customWidth="1"/>
    <x:col min="6" max="6" width="22" customWidth="1"/>
    <x:col min="7" max="7" width="16" customWidth="1"/>
    <x:col min="8" max="8" width="18" customWidth="1"/>
  </x:cols>
  <x:sheetData>
    <x:row r="1" ht="22.350000381469727" customHeight="1">
      <x:c r="A1" s="16" t="s">
        <x:v>0</x:v>
      </x:c>
      <x:c r="B1" s="17"/>
      <x:c r="C1" s="17"/>
      <x:c r="D1" s="17"/>
    </x:row>
    <x:row r="3" ht="100.80000305175781">
      <x:c r="A3" s="2" t="s">
        <x:v>1</x:v>
      </x:c>
      <x:c r="B3" s="3" t="str">
        <x:v>2026-08</x:v>
      </x:c>
      <x:c r="C3" s="5"/>
      <x:c r="D3" s="5"/>
      <x:c r="F3" s="12" t="s">
        <x:v>2</x:v>
      </x:c>
      <x:c r="G3" s="12"/>
    </x:row>
    <x:row r="4">
      <x:c r="A4" s="2" t="s">
        <x:v>3</x:v>
      </x:c>
      <x:c r="B4" s="4" t="n">
        <x:v>3650</x:v>
      </x:c>
      <x:c r="C4"/>
      <x:c r="D4"/>
      <x:c r="F4" s="13" t="s">
        <x:v>4</x:v>
      </x:c>
      <x:c r="G4" s="10" t="n">
        <x:f>B6</x:f>
        <x:v>3770</x:v>
      </x:c>
    </x:row>
    <x:row r="5">
      <x:c r="A5" s="2" t="s">
        <x:v>5</x:v>
      </x:c>
      <x:c r="B5" s="4" t="n">
        <x:v>120</x:v>
      </x:c>
      <x:c r="F5" s="13" t="s">
        <x:v>6</x:v>
      </x:c>
      <x:c r="G5" s="10" t="n">
        <x:f>C33</x:f>
        <x:v>3869.5000000000005</x:v>
      </x:c>
    </x:row>
    <x:row r="6">
      <x:c r="A6" s="2" t="s">
        <x:v>4</x:v>
      </x:c>
      <x:c r="B6" s="4" t="n">
        <x:f>SUM(B4:B5)</x:f>
        <x:v>3770</x:v>
      </x:c>
      <x:c r="F6" s="13" t="s">
        <x:v>7</x:v>
      </x:c>
      <x:c r="G6" s="10" t="n">
        <x:f>SUM(H14:H19)</x:f>
        <x:v>3725.4500000000003</x:v>
      </x:c>
    </x:row>
    <x:row r="7">
      <x:c r="F7" s="13" t="s">
        <x:v>8</x:v>
      </x:c>
      <x:c r="G7" s="10" t="n">
        <x:f>G4-G5</x:f>
        <x:v>-99.50000000000045</x:v>
      </x:c>
    </x:row>
    <x:row r="8">
      <x:c r="A8" s="7" t="s">
        <x:v>9</x:v>
      </x:c>
      <x:c r="B8" s="7" t="s">
        <x:v>10</x:v>
      </x:c>
      <x:c r="C8" s="7" t="s">
        <x:v>11</x:v>
      </x:c>
      <x:c r="D8" s="7" t="s">
        <x:v>12</x:v>
      </x:c>
      <x:c r="F8" s="13" t="s">
        <x:v>13</x:v>
      </x:c>
      <x:c r="G8" s="10" t="n">
        <x:f>G4-G6</x:f>
        <x:v>44.54999999999973</x:v>
      </x:c>
    </x:row>
    <x:row r="9">
      <x:c r="A9" s="8" t="s">
        <x:v>14</x:v>
      </x:c>
      <x:c r="B9" s="8" t="s">
        <x:v>15</x:v>
      </x:c>
      <x:c r="C9" s="9" t="n">
        <x:v>760</x:v>
      </x:c>
      <x:c r="D9" s="8"/>
      <x:c r="F9" s="13" t="s">
        <x:v>16</x:v>
      </x:c>
      <x:c r="G9" s="10" t="n">
        <x:f>SUMIF(A9:A32,"Raha",C9:C32)</x:f>
        <x:v>1450</x:v>
      </x:c>
    </x:row>
    <x:row r="10">
      <x:c r="A10" s="8" t="s">
        <x:v>14</x:v>
      </x:c>
      <x:c r="B10" s="8" t="s">
        <x:v>17</x:v>
      </x:c>
      <x:c r="C10" s="9" t="n">
        <x:v>286.5</x:v>
      </x:c>
      <x:c r="D10" s="8"/>
      <x:c r="F10" s="13" t="s">
        <x:v>18</x:v>
      </x:c>
      <x:c r="G10" s="14" t="n">
        <x:f>IFERROR(G9/G4,0)</x:f>
        <x:v>0.38461538461538464</x:v>
      </x:c>
    </x:row>
    <x:row r="11">
      <x:c r="A11" s="8" t="s">
        <x:v>14</x:v>
      </x:c>
      <x:c r="B11" s="8" t="s">
        <x:v>19</x:v>
      </x:c>
      <x:c r="C11" s="9" t="n">
        <x:v>18</x:v>
      </x:c>
      <x:c r="D11" s="8"/>
    </x:row>
    <x:row r="12">
      <x:c r="A12" s="8" t="s">
        <x:v>14</x:v>
      </x:c>
      <x:c r="B12" s="8" t="s">
        <x:v>20</x:v>
      </x:c>
      <x:c r="C12" s="9" t="n">
        <x:v>46</x:v>
      </x:c>
      <x:c r="D12" s="8"/>
    </x:row>
    <x:row r="13">
      <x:c r="A13" s="8" t="s">
        <x:v>14</x:v>
      </x:c>
      <x:c r="B13" s="8" t="s">
        <x:v>21</x:v>
      </x:c>
      <x:c r="C13" s="9" t="n">
        <x:v>14.9</x:v>
      </x:c>
      <x:c r="D13" s="8"/>
      <x:c r="F13" s="6" t="s">
        <x:v>9</x:v>
      </x:c>
      <x:c r="G13" s="6" t="s">
        <x:v>22</x:v>
      </x:c>
      <x:c r="H13" s="6" t="s">
        <x:v>23</x:v>
      </x:c>
    </x:row>
    <x:row r="14">
      <x:c r="A14" s="8" t="s">
        <x:v>24</x:v>
      </x:c>
      <x:c r="B14" s="8" t="s">
        <x:v>25</x:v>
      </x:c>
      <x:c r="C14" s="9" t="n">
        <x:v>54</x:v>
      </x:c>
      <x:c r="D14" s="8"/>
      <x:c r="F14" t="s">
        <x:v>14</x:v>
      </x:c>
      <x:c r="G14" s="10" t="n">
        <x:f t="shared" ref="G14:G19" si="0">SUMIF($A$9:$A$32,F14,$C$9:$C$32)</x:f>
        <x:v>1125.4</x:v>
      </x:c>
      <x:c r="H14" s="10" t="n">
        <x:v>1018.2</x:v>
      </x:c>
    </x:row>
    <x:row r="15">
      <x:c r="A15" s="8" t="s">
        <x:v>24</x:v>
      </x:c>
      <x:c r="B15" s="8" t="s">
        <x:v>26</x:v>
      </x:c>
      <x:c r="C15" s="9" t="n">
        <x:v>175</x:v>
      </x:c>
      <x:c r="D15" s="8"/>
      <x:c r="F15" t="s">
        <x:v>24</x:v>
      </x:c>
      <x:c r="G15" s="10" t="n">
        <x:f t="shared" si="0">SUMIF($A$9:$A$32,F15,$C$9:$C$32)</x:f>
        <x:v>345</x:v>
      </x:c>
      <x:c r="H15" s="10" t="n">
        <x:v>344.75</x:v>
      </x:c>
    </x:row>
    <x:row r="16">
      <x:c r="A16" s="8" t="s">
        <x:v>24</x:v>
      </x:c>
      <x:c r="B16" s="8" t="s">
        <x:v>27</x:v>
      </x:c>
      <x:c r="C16" s="9" t="n">
        <x:v>92</x:v>
      </x:c>
      <x:c r="D16" s="8"/>
      <x:c r="F16" t="s">
        <x:v>28</x:v>
      </x:c>
      <x:c r="G16" s="10" t="n">
        <x:f t="shared" si="0">SUMIF($A$9:$A$32,F16,$C$9:$C$32)</x:f>
        <x:v>713.6999999999999</x:v>
      </x:c>
      <x:c r="H16" s="10" t="n">
        <x:v>662.4</x:v>
      </x:c>
    </x:row>
    <x:row r="17">
      <x:c r="A17" s="8" t="s">
        <x:v>24</x:v>
      </x:c>
      <x:c r="B17" s="8" t="s">
        <x:v>29</x:v>
      </x:c>
      <x:c r="C17" s="9" t="n">
        <x:v>24</x:v>
      </x:c>
      <x:c r="D17" s="8"/>
      <x:c r="F17" t="s">
        <x:v>30</x:v>
      </x:c>
      <x:c r="G17" s="10" t="n">
        <x:f t="shared" si="0">SUMIF($A$9:$A$32,F17,$C$9:$C$32)</x:f>
        <x:v>88.5</x:v>
      </x:c>
      <x:c r="H17" s="10" t="n">
        <x:v>95.3</x:v>
      </x:c>
    </x:row>
    <x:row r="18">
      <x:c r="A18" s="8" t="s">
        <x:v>28</x:v>
      </x:c>
      <x:c r="B18" s="8" t="s">
        <x:v>31</x:v>
      </x:c>
      <x:c r="C18" s="9" t="n">
        <x:v>485</x:v>
      </x:c>
      <x:c r="D18" s="8"/>
      <x:c r="F18" t="s">
        <x:v>32</x:v>
      </x:c>
      <x:c r="G18" s="10" t="n">
        <x:f t="shared" si="0">SUMIF($A$9:$A$32,F18,$C$9:$C$32)</x:f>
        <x:v>1450</x:v>
      </x:c>
      <x:c r="H18" s="10" t="n">
        <x:v>1450</x:v>
      </x:c>
    </x:row>
    <x:row r="19">
      <x:c r="A19" s="8" t="s">
        <x:v>28</x:v>
      </x:c>
      <x:c r="B19" s="8" t="s">
        <x:v>33</x:v>
      </x:c>
      <x:c r="C19" s="9" t="n">
        <x:v>19.9</x:v>
      </x:c>
      <x:c r="D19" s="8"/>
      <x:c r="F19" t="s">
        <x:v>34</x:v>
      </x:c>
      <x:c r="G19" s="10" t="n">
        <x:f t="shared" si="0">SUMIF($A$9:$A$32,F19,$C$9:$C$32)</x:f>
        <x:v>146.9</x:v>
      </x:c>
      <x:c r="H19" s="10" t="n">
        <x:v>154.8</x:v>
      </x:c>
    </x:row>
    <x:row r="20">
      <x:c r="A20" s="8" t="s">
        <x:v>28</x:v>
      </x:c>
      <x:c r="B20" s="8" t="s">
        <x:v>35</x:v>
      </x:c>
      <x:c r="C20" s="9" t="n">
        <x:v>31.9</x:v>
      </x:c>
      <x:c r="D20" s="8"/>
    </x:row>
    <x:row r="21">
      <x:c r="A21" s="8" t="s">
        <x:v>28</x:v>
      </x:c>
      <x:c r="B21" s="8" t="s">
        <x:v>36</x:v>
      </x:c>
      <x:c r="C21" s="9" t="n">
        <x:v>65</x:v>
      </x:c>
      <x:c r="D21" s="8"/>
    </x:row>
    <x:row r="22">
      <x:c r="A22" s="8" t="s">
        <x:v>28</x:v>
      </x:c>
      <x:c r="B22" s="8" t="s">
        <x:v>37</x:v>
      </x:c>
      <x:c r="C22" s="9" t="n">
        <x:v>55</x:v>
      </x:c>
      <x:c r="D22" s="8"/>
    </x:row>
    <x:row r="23">
      <x:c r="A23" s="8" t="s">
        <x:v>28</x:v>
      </x:c>
      <x:c r="B23" s="8" t="s">
        <x:v>38</x:v>
      </x:c>
      <x:c r="C23" s="9" t="n">
        <x:v>39</x:v>
      </x:c>
      <x:c r="D23" s="8"/>
    </x:row>
    <x:row r="24">
      <x:c r="A24" s="8" t="s">
        <x:v>28</x:v>
      </x:c>
      <x:c r="B24" s="8" t="s">
        <x:v>39</x:v>
      </x:c>
      <x:c r="C24" s="9" t="n">
        <x:v>17.9</x:v>
      </x:c>
      <x:c r="D24" s="8"/>
    </x:row>
    <x:row r="25">
      <x:c r="A25" s="8" t="s">
        <x:v>30</x:v>
      </x:c>
      <x:c r="B25" s="8" t="s">
        <x:v>40</x:v>
      </x:c>
      <x:c r="C25" s="9" t="n">
        <x:v>72</x:v>
      </x:c>
      <x:c r="D25" s="8"/>
    </x:row>
    <x:row r="26">
      <x:c r="A26" s="8" t="s">
        <x:v>32</x:v>
      </x:c>
      <x:c r="B26" s="8" t="s">
        <x:v>41</x:v>
      </x:c>
      <x:c r="C26" s="9" t="n">
        <x:v>1450</x:v>
      </x:c>
      <x:c r="D26" s="8"/>
    </x:row>
    <x:row r="27">
      <x:c r="A27" s="8" t="s">
        <x:v>34</x:v>
      </x:c>
      <x:c r="B27" s="8" t="s">
        <x:v>42</x:v>
      </x:c>
      <x:c r="C27" s="9" t="n">
        <x:v>23.9</x:v>
      </x:c>
      <x:c r="D27" s="8"/>
    </x:row>
    <x:row r="28">
      <x:c r="A28" s="8"/>
      <x:c r="B28" s="8"/>
      <x:c r="C28" s="9"/>
      <x:c r="D28" s="8"/>
    </x:row>
    <x:row r="29">
      <x:c r="A29" s="8" t="s">
        <x:v>34</x:v>
      </x:c>
      <x:c r="B29" s="8" t="s">
        <x:v>43</x:v>
      </x:c>
      <x:c r="C29" s="9" t="n">
        <x:v>88</x:v>
      </x:c>
      <x:c r="D29" s="8"/>
    </x:row>
    <x:row r="30">
      <x:c r="A30" s="8"/>
      <x:c r="B30" s="8"/>
      <x:c r="C30" s="9"/>
      <x:c r="D30" s="8"/>
    </x:row>
    <x:row r="31">
      <x:c r="A31" s="8" t="s">
        <x:v>34</x:v>
      </x:c>
      <x:c r="B31" s="8" t="s">
        <x:v>44</x:v>
      </x:c>
      <x:c r="C31" s="9" t="n">
        <x:v>35</x:v>
      </x:c>
      <x:c r="D31" s="8"/>
    </x:row>
    <x:row r="32">
      <x:c r="A32" s="8" t="s">
        <x:v>30</x:v>
      </x:c>
      <x:c r="B32" s="8" t="s">
        <x:v>45</x:v>
      </x:c>
      <x:c r="C32" s="9" t="n">
        <x:v>16.5</x:v>
      </x:c>
      <x:c r="D32" s="8"/>
    </x:row>
    <x:row r="33">
      <x:c r="A33" s="11" t="s">
        <x:v>46</x:v>
      </x:c>
      <x:c r="B33" s="11"/>
      <x:c r="C33" s="15" t="n">
        <x:f>SUM(C9:C32)</x:f>
        <x:v>3869.5000000000005</x:v>
      </x:c>
      <x:c r="D33" s="11" t="str">
        <x:f>IF(G6&gt;0,"Toteuma käytössä","Budjetti käytössä")</x:f>
        <x:v>Toteuma käytössä</x:v>
      </x:c>
    </x:row>
  </x:sheetData>
  <x:mergeCells>
    <x:mergeCell ref="A1:D1"/>
  </x:mergeCells>
  <x:conditionalFormatting sqref="G7:G8">
    <x:cfRule type="cellIs" dxfId="0" priority="1" operator="lessThan">
      <x:formula>0</x:formula>
    </x:cfRule>
  </x:conditionalFormatting>
  <x:dataValidations count="1">
    <x:dataValidation type="list" sqref="A9:A32">
      <x:formula1>"Asuminen,Liikkuminen,Arki,Sosiaalinen,Raha,Muu"</x:formula1>
    </x:dataValidation>
  </x:dataValidations>
  <x:pageMargins left="0.7" right="0.7" top="0.75" bottom="0.75" header="0.3" footer="0.3"/>
  <x:drawing xmlns:r="http://schemas.openxmlformats.org/officeDocument/2006/relationships" r:id="R59c248b438c04e0a"/>
  <x:tableParts count="1">
    <x:tablePart xmlns:r="http://schemas.openxmlformats.org/officeDocument/2006/relationships" r:id="Rfa9eab19f3454458"/>
  </x:tableParts>
</x:worksheet>
</file>

<file path=xl/worksheets/sheet2.xml><?xml version="1.0" encoding="utf-8"?>
<x:worksheet xmlns:x="http://schemas.openxmlformats.org/spreadsheetml/2006/main">
  <x:sheetFormatPr defaultRowHeight="14.399999618530273"/>
  <x:cols>
    <x:col min="1" max="1" width="90" customWidth="1"/>
  </x:cols>
  <x:sheetData>
    <x:row r="1" ht="21">
      <x:c r="A1" s="1" t="s">
        <x:v>47</x:v>
      </x:c>
    </x:row>
    <x:row r="3">
      <x:c r="A3" s="8" t="s">
        <x:v>48</x:v>
      </x:c>
    </x:row>
    <x:row r="4">
      <x:c r="A4" s="8" t="s">
        <x:v>49</x:v>
      </x:c>
    </x:row>
    <x:row r="5">
      <x:c r="A5" s="8" t="s">
        <x:v>50</x:v>
      </x:c>
    </x:row>
    <x:row r="6">
      <x:c r="A6" s="8" t="s">
        <x:v>51</x:v>
      </x:c>
    </x:row>
    <x:row r="7">
      <x:c r="A7" s="8" t="s">
        <x:v>52</x:v>
      </x:c>
    </x:row>
    <x:row r="8">
      <x:c r="A8" s="8" t="s">
        <x:v>53</x:v>
      </x:c>
    </x:row>
  </x:sheetData>
  <x:pageMargins left="0.7" right="0.7" top="0.75" bottom="0.75" header="0.3" footer="0.3"/>
</x:worksheet>
</file>